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WESTFALL-SERVER\Root_C\WestFall\Jodi\Advertisement Notices\"/>
    </mc:Choice>
  </mc:AlternateContent>
  <xr:revisionPtr revIDLastSave="0" documentId="8_{7B5039FE-3971-4356-BD4F-228EC5670CD1}"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29" i="1"/>
  <c r="C25" i="1"/>
  <c r="C13" i="1"/>
  <c r="C14" i="1"/>
  <c r="C16" i="1"/>
  <c r="C26" i="1"/>
  <c r="C24" i="1"/>
  <c r="C23" i="1"/>
  <c r="C21" i="1"/>
  <c r="C20" i="1"/>
  <c r="C19" i="1"/>
  <c r="C15" i="1"/>
  <c r="C12" i="1"/>
  <c r="C11" i="1"/>
  <c r="C9" i="1"/>
  <c r="C8" i="1"/>
  <c r="C7" i="1"/>
  <c r="C5" i="1"/>
  <c r="C4" i="1"/>
  <c r="C17" i="1" l="1"/>
</calcChain>
</file>

<file path=xl/sharedStrings.xml><?xml version="1.0" encoding="utf-8"?>
<sst xmlns="http://schemas.openxmlformats.org/spreadsheetml/2006/main" count="31" uniqueCount="30">
  <si>
    <t>TOWNSHIP OF WESTFALL PIKE COUNTY, PENNSYLVANIA
ANNUAL AUDIT AND FINANCIAL REPORT NEWSPAPER REPORT YEAR ENDED DECEMBER 31, 2025</t>
  </si>
  <si>
    <t>ASSETS</t>
  </si>
  <si>
    <t>TOTAL ASSETS</t>
  </si>
  <si>
    <t>LIABILITIES AND FUND EQUITY</t>
  </si>
  <si>
    <t>LIABILITIES</t>
  </si>
  <si>
    <t>FUND EQUITY</t>
  </si>
  <si>
    <t>TOTAL LIABILITIES AND FUND EQUITY</t>
  </si>
  <si>
    <t>REVENUES</t>
  </si>
  <si>
    <t>Taxes</t>
  </si>
  <si>
    <t>Intergovernmental</t>
  </si>
  <si>
    <t>Other</t>
  </si>
  <si>
    <t>Total Revenues</t>
  </si>
  <si>
    <t>EXPENDITURES</t>
  </si>
  <si>
    <t>Public safety</t>
  </si>
  <si>
    <t>Public works - other services</t>
  </si>
  <si>
    <t>-</t>
  </si>
  <si>
    <t>Community Development</t>
  </si>
  <si>
    <t>Total Expenditures</t>
  </si>
  <si>
    <t>Revenues and Other Financing Sources</t>
  </si>
  <si>
    <t>Over ( Under ) Expenditures and</t>
  </si>
  <si>
    <t>Other Financing Uses</t>
  </si>
  <si>
    <t>Cash &amp; Investments</t>
  </si>
  <si>
    <t>Other Debits</t>
  </si>
  <si>
    <t>Fines &amp; Forfeits</t>
  </si>
  <si>
    <t>Interest &amp; Rents</t>
  </si>
  <si>
    <t>Charges for Services</t>
  </si>
  <si>
    <t>General Government</t>
  </si>
  <si>
    <t>Highways, Roads, Streets</t>
  </si>
  <si>
    <t>Debt Service</t>
  </si>
  <si>
    <t>Above is a concise financial statement of the Township of Westfall for the year ended December 31, 2025.
The audit of the accounts is performed by Certified Public Accountants. The full report, including various schedules and notes, will be available at the Township's offices upon completion of the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</si>
</sst>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1" formatCode="_(* #,##0_);_(* \(#,##0\);_(* &quot;-&quot;_);_(@_)"/>
  </numFmts>
  <fonts count="4" x14ac:knownFonts="1">
    <font>
      <sz val="10"/>
      <color rgb="FF000000"/>
      <name val="Times New Roman"/>
      <charset val="204"/>
    </font>
    <font>
      <b/>
      <sz val="11"/>
      <name val="Times New Roman"/>
      <family val="1"/>
    </font>
    <font>
      <sz val="11"/>
      <color rgb="FF000000"/>
      <name val="Times New Roman"/>
      <family val="1"/>
    </font>
    <font>
      <sz val="11"/>
      <name val="Times New Roman"/>
      <family val="1"/>
    </font>
  </fonts>
  <fills count="2">
    <fill>
      <patternFill patternType="none"/>
    </fill>
    <fill>
      <patternFill patternType="gray125"/>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indexed="64"/>
      </top>
      <bottom style="double">
        <color indexed="64"/>
      </bottom>
      <diagonal/>
    </border>
  </borders>
  <cellStyleXfs count="1">
    <xf numFmtId="0" fontId="0" fillId="0" borderId="0"/>
  </cellStyleXfs>
  <cellXfs count="20">
    <xf numFmtId="0" fontId="0" fillId="0" borderId="0" xfId="0" applyAlignment="1">
      <alignment horizontal="left" vertical="top"/>
    </xf>
    <xf numFmtId="0" fontId="1" fillId="0" borderId="0" xfId="0" applyFont="1" applyAlignment="1">
      <alignment horizontal="left" vertical="top" wrapText="1"/>
    </xf>
    <xf numFmtId="0" fontId="2" fillId="0" borderId="0" xfId="0" applyFont="1" applyAlignment="1">
      <alignment horizontal="left" wrapText="1"/>
    </xf>
    <xf numFmtId="0" fontId="3" fillId="0" borderId="0" xfId="0" applyFont="1" applyAlignment="1">
      <alignment horizontal="left" vertical="top" wrapText="1"/>
    </xf>
    <xf numFmtId="41" fontId="2" fillId="0" borderId="0" xfId="0" applyNumberFormat="1" applyFont="1" applyAlignment="1">
      <alignment horizontal="left" vertical="top" shrinkToFit="1"/>
    </xf>
    <xf numFmtId="0" fontId="1" fillId="0" borderId="0" xfId="0" applyFont="1" applyAlignment="1">
      <alignment horizontal="left" vertical="center" wrapText="1"/>
    </xf>
    <xf numFmtId="0" fontId="1" fillId="0" borderId="0" xfId="0" applyFont="1" applyAlignment="1">
      <alignment horizontal="left" vertical="top" wrapText="1" indent="1"/>
    </xf>
    <xf numFmtId="0" fontId="2" fillId="0" borderId="0" xfId="0" applyFont="1" applyAlignment="1">
      <alignment horizontal="left" vertical="top"/>
    </xf>
    <xf numFmtId="41" fontId="2" fillId="0" borderId="0" xfId="0" applyNumberFormat="1" applyFont="1" applyAlignment="1">
      <alignment horizontal="left"/>
    </xf>
    <xf numFmtId="41" fontId="2" fillId="0" borderId="1" xfId="0" applyNumberFormat="1" applyFont="1" applyBorder="1" applyAlignment="1">
      <alignment horizontal="left"/>
    </xf>
    <xf numFmtId="41" fontId="2" fillId="0" borderId="0" xfId="0" applyNumberFormat="1" applyFont="1" applyAlignment="1">
      <alignment horizontal="left" vertical="top"/>
    </xf>
    <xf numFmtId="41" fontId="3" fillId="0" borderId="0" xfId="0" applyNumberFormat="1" applyFont="1" applyAlignment="1">
      <alignment horizontal="left" vertical="top"/>
    </xf>
    <xf numFmtId="42" fontId="2" fillId="0" borderId="0" xfId="0" applyNumberFormat="1" applyFont="1" applyAlignment="1">
      <alignment horizontal="left" vertical="top" shrinkToFit="1"/>
    </xf>
    <xf numFmtId="42" fontId="2" fillId="0" borderId="3" xfId="0" applyNumberFormat="1" applyFont="1" applyBorder="1" applyAlignment="1">
      <alignment horizontal="left" vertical="top" shrinkToFit="1"/>
    </xf>
    <xf numFmtId="41" fontId="2" fillId="0" borderId="0" xfId="0" applyNumberFormat="1" applyFont="1" applyAlignment="1">
      <alignment horizontal="left" vertical="center"/>
    </xf>
    <xf numFmtId="42" fontId="2" fillId="0" borderId="2" xfId="0" applyNumberFormat="1" applyFont="1" applyBorder="1" applyAlignment="1">
      <alignment horizontal="left" vertical="top" shrinkToFi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tabSelected="1" workbookViewId="0">
      <selection activeCell="G20" sqref="G20"/>
    </sheetView>
  </sheetViews>
  <sheetFormatPr defaultRowHeight="12.75" x14ac:dyDescent="0.2"/>
  <cols>
    <col min="1" max="1" width="78" customWidth="1"/>
    <col min="2" max="2" width="16.1640625" customWidth="1"/>
    <col min="3" max="3" width="27.6640625" customWidth="1"/>
  </cols>
  <sheetData>
    <row r="1" spans="1:3" ht="146.44999999999999" customHeight="1" x14ac:dyDescent="0.2">
      <c r="A1" s="16" t="s">
        <v>0</v>
      </c>
      <c r="B1" s="17"/>
      <c r="C1" s="17"/>
    </row>
    <row r="2" spans="1:3" ht="13.5" customHeight="1" x14ac:dyDescent="0.25">
      <c r="A2" s="1" t="s">
        <v>1</v>
      </c>
      <c r="C2" s="2"/>
    </row>
    <row r="3" spans="1:3" ht="13.5" customHeight="1" x14ac:dyDescent="0.2">
      <c r="A3" s="3" t="s">
        <v>21</v>
      </c>
      <c r="C3" s="12">
        <f>1165864+275150</f>
        <v>1441014</v>
      </c>
    </row>
    <row r="4" spans="1:3" ht="13.5" customHeight="1" x14ac:dyDescent="0.2">
      <c r="A4" s="3" t="s">
        <v>22</v>
      </c>
      <c r="C4" s="10">
        <f>2513117+1963637+845</f>
        <v>4477599</v>
      </c>
    </row>
    <row r="5" spans="1:3" ht="14.1" customHeight="1" thickBot="1" x14ac:dyDescent="0.25">
      <c r="A5" s="1" t="s">
        <v>2</v>
      </c>
      <c r="C5" s="13">
        <f>SUM(C3:C4)</f>
        <v>5918613</v>
      </c>
    </row>
    <row r="6" spans="1:3" ht="27" customHeight="1" thickTop="1" x14ac:dyDescent="0.2">
      <c r="A6" s="5" t="s">
        <v>3</v>
      </c>
      <c r="C6" s="14"/>
    </row>
    <row r="7" spans="1:3" ht="13.5" customHeight="1" x14ac:dyDescent="0.2">
      <c r="A7" s="3" t="s">
        <v>4</v>
      </c>
      <c r="C7" s="12">
        <f>3103195</f>
        <v>3103195</v>
      </c>
    </row>
    <row r="8" spans="1:3" ht="13.5" customHeight="1" x14ac:dyDescent="0.2">
      <c r="A8" s="3" t="s">
        <v>5</v>
      </c>
      <c r="C8" s="10">
        <f>2540268+275150</f>
        <v>2815418</v>
      </c>
    </row>
    <row r="9" spans="1:3" ht="14.1" customHeight="1" thickBot="1" x14ac:dyDescent="0.25">
      <c r="A9" s="1" t="s">
        <v>6</v>
      </c>
      <c r="C9" s="13">
        <f>SUM(C7:C8)</f>
        <v>5918613</v>
      </c>
    </row>
    <row r="10" spans="1:3" ht="27" customHeight="1" thickTop="1" x14ac:dyDescent="0.2">
      <c r="A10" s="5" t="s">
        <v>7</v>
      </c>
      <c r="C10" s="14"/>
    </row>
    <row r="11" spans="1:3" ht="13.5" customHeight="1" x14ac:dyDescent="0.2">
      <c r="A11" s="3" t="s">
        <v>8</v>
      </c>
      <c r="C11" s="12">
        <f>2501138</f>
        <v>2501138</v>
      </c>
    </row>
    <row r="12" spans="1:3" ht="13.5" customHeight="1" x14ac:dyDescent="0.2">
      <c r="A12" s="3" t="s">
        <v>23</v>
      </c>
      <c r="C12" s="4">
        <f>1825</f>
        <v>1825</v>
      </c>
    </row>
    <row r="13" spans="1:3" ht="13.5" customHeight="1" x14ac:dyDescent="0.2">
      <c r="A13" s="3" t="s">
        <v>24</v>
      </c>
      <c r="C13" s="4">
        <f>68355+17182+1045</f>
        <v>86582</v>
      </c>
    </row>
    <row r="14" spans="1:3" ht="13.5" customHeight="1" x14ac:dyDescent="0.2">
      <c r="A14" s="3" t="s">
        <v>9</v>
      </c>
      <c r="C14" s="4">
        <f>412843+3532</f>
        <v>416375</v>
      </c>
    </row>
    <row r="15" spans="1:3" ht="13.5" customHeight="1" x14ac:dyDescent="0.2">
      <c r="A15" s="3" t="s">
        <v>25</v>
      </c>
      <c r="C15" s="4">
        <f>167221</f>
        <v>167221</v>
      </c>
    </row>
    <row r="16" spans="1:3" ht="13.5" customHeight="1" x14ac:dyDescent="0.2">
      <c r="A16" s="3" t="s">
        <v>10</v>
      </c>
      <c r="C16" s="10">
        <f>6988+8095</f>
        <v>15083</v>
      </c>
    </row>
    <row r="17" spans="1:3" ht="18" customHeight="1" thickBot="1" x14ac:dyDescent="0.25">
      <c r="A17" s="1" t="s">
        <v>11</v>
      </c>
      <c r="C17" s="13">
        <f>SUM(C11:C16)</f>
        <v>3188224</v>
      </c>
    </row>
    <row r="18" spans="1:3" ht="18.95" customHeight="1" thickTop="1" x14ac:dyDescent="0.25">
      <c r="A18" s="1" t="s">
        <v>12</v>
      </c>
      <c r="C18" s="8"/>
    </row>
    <row r="19" spans="1:3" ht="13.5" customHeight="1" x14ac:dyDescent="0.2">
      <c r="A19" s="3" t="s">
        <v>26</v>
      </c>
      <c r="C19" s="12">
        <f>523596</f>
        <v>523596</v>
      </c>
    </row>
    <row r="20" spans="1:3" ht="13.5" customHeight="1" x14ac:dyDescent="0.2">
      <c r="A20" s="3" t="s">
        <v>13</v>
      </c>
      <c r="C20" s="4">
        <f>1792624</f>
        <v>1792624</v>
      </c>
    </row>
    <row r="21" spans="1:3" ht="13.5" customHeight="1" x14ac:dyDescent="0.2">
      <c r="A21" s="3" t="s">
        <v>27</v>
      </c>
      <c r="C21" s="4">
        <f>594317</f>
        <v>594317</v>
      </c>
    </row>
    <row r="22" spans="1:3" ht="0.75" customHeight="1" x14ac:dyDescent="0.2">
      <c r="A22" s="3" t="s">
        <v>14</v>
      </c>
      <c r="C22" s="11" t="s">
        <v>15</v>
      </c>
    </row>
    <row r="23" spans="1:3" ht="13.5" customHeight="1" x14ac:dyDescent="0.2">
      <c r="A23" s="3" t="s">
        <v>16</v>
      </c>
      <c r="C23" s="4">
        <f>2400</f>
        <v>2400</v>
      </c>
    </row>
    <row r="24" spans="1:3" ht="13.5" customHeight="1" x14ac:dyDescent="0.2">
      <c r="A24" s="3" t="s">
        <v>28</v>
      </c>
      <c r="C24" s="4">
        <f>76111</f>
        <v>76111</v>
      </c>
    </row>
    <row r="25" spans="1:3" ht="13.5" customHeight="1" x14ac:dyDescent="0.2">
      <c r="A25" s="3" t="s">
        <v>10</v>
      </c>
      <c r="C25" s="10">
        <f>6989+19061</f>
        <v>26050</v>
      </c>
    </row>
    <row r="26" spans="1:3" ht="18.95" customHeight="1" thickBot="1" x14ac:dyDescent="0.25">
      <c r="A26" s="1" t="s">
        <v>17</v>
      </c>
      <c r="C26" s="13">
        <f>SUM(C19:C25)</f>
        <v>3015098</v>
      </c>
    </row>
    <row r="27" spans="1:3" ht="18" customHeight="1" thickTop="1" x14ac:dyDescent="0.25">
      <c r="A27" s="1" t="s">
        <v>18</v>
      </c>
      <c r="C27" s="8"/>
    </row>
    <row r="28" spans="1:3" ht="13.5" customHeight="1" x14ac:dyDescent="0.25">
      <c r="A28" s="6" t="s">
        <v>19</v>
      </c>
      <c r="C28" s="9"/>
    </row>
    <row r="29" spans="1:3" ht="14.45" customHeight="1" x14ac:dyDescent="0.2">
      <c r="A29" s="6" t="s">
        <v>20</v>
      </c>
      <c r="C29" s="15">
        <f>C17-C26</f>
        <v>173126</v>
      </c>
    </row>
    <row r="30" spans="1:3" ht="48" customHeight="1" x14ac:dyDescent="0.2">
      <c r="A30" s="18" t="s">
        <v>29</v>
      </c>
      <c r="B30" s="19"/>
      <c r="C30" s="19"/>
    </row>
    <row r="31" spans="1:3" ht="15" x14ac:dyDescent="0.2">
      <c r="A31" s="7"/>
      <c r="B31" s="7"/>
      <c r="C31" s="7"/>
    </row>
    <row r="32" spans="1:3" ht="15" x14ac:dyDescent="0.2">
      <c r="A32" s="7"/>
      <c r="B32" s="7"/>
      <c r="C32" s="7"/>
    </row>
    <row r="33" spans="1:3" ht="15" x14ac:dyDescent="0.2">
      <c r="A33" s="7"/>
      <c r="B33" s="7"/>
      <c r="C33" s="7"/>
    </row>
    <row r="34" spans="1:3" ht="15" x14ac:dyDescent="0.2">
      <c r="A34" s="7"/>
      <c r="B34" s="7"/>
      <c r="C34" s="7"/>
    </row>
    <row r="35" spans="1:3" ht="15" x14ac:dyDescent="0.2">
      <c r="A35" s="7"/>
      <c r="B35" s="7"/>
      <c r="C35" s="7"/>
    </row>
  </sheetData>
  <mergeCells count="2">
    <mergeCell ref="A1:C1"/>
    <mergeCell ref="A30:C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{0a640e41-ed0a-4d03-8584-94792caed726}.xls</dc:title>
  <dc:creator>Westfall Office 1</dc:creator>
  <cp:lastModifiedBy>Kaitlin Hildebrandt</cp:lastModifiedBy>
  <dcterms:created xsi:type="dcterms:W3CDTF">2026-09-22T15:25:07Z</dcterms:created>
  <dcterms:modified xsi:type="dcterms:W3CDTF">2026-09-22T17:02:14Z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2025-02-20T00:00:00Z</vt:filetime>
  </property>
  <property fmtid="{D5CDD505-2E9C-101B-9397-08002B2CF9AE}" pid="3" name="Producer">
    <vt:lpwstr>Amyuni PDF Converter version 4.5.3.9</vt:lpwstr>
  </property>
  <property fmtid="{D5CDD505-2E9C-101B-9397-08002B2CF9AE}" pid="4" name="LastSaved">
    <vt:filetime>2025-02-20T00:00:00Z</vt:filetime>
  </property>
</Properties>
</file>